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13_ncr:1_{7ECF70CE-1051-4BAE-AA34-686FA6FFB209}" xr6:coauthVersionLast="45" xr6:coauthVersionMax="45" xr10:uidLastSave="{00000000-0000-0000-0000-000000000000}"/>
  <bookViews>
    <workbookView xWindow="-120" yWindow="-120" windowWidth="29040" windowHeight="15840" firstSheet="1" activeTab="1" xr2:uid="{7C985A28-7EB2-4DC8-ABCD-7A59681961BF}"/>
  </bookViews>
  <sheets>
    <sheet name="Example W10.1" sheetId="1" r:id="rId1"/>
    <sheet name="Example" sheetId="4" r:id="rId2"/>
    <sheet name="Excel 1" sheetId="2" r:id="rId3"/>
    <sheet name="Excel 2" sheetId="3" r:id="rId4"/>
  </sheets>
  <definedNames>
    <definedName name="Alph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3" l="1"/>
  <c r="C6" i="3"/>
  <c r="C10" i="3"/>
  <c r="C12" i="3"/>
  <c r="C24" i="3"/>
  <c r="H6" i="2"/>
  <c r="C27" i="2"/>
  <c r="C19" i="3"/>
  <c r="C14" i="3"/>
  <c r="H2" i="3"/>
  <c r="H6" i="3"/>
  <c r="C18" i="3"/>
  <c r="C20" i="3"/>
  <c r="C29" i="3"/>
  <c r="H7" i="2"/>
  <c r="C22" i="2"/>
  <c r="H8" i="3"/>
  <c r="C25" i="2"/>
  <c r="C3" i="3"/>
  <c r="C7" i="3"/>
  <c r="C13" i="3"/>
  <c r="C22" i="3"/>
  <c r="C27" i="3"/>
  <c r="H8" i="2"/>
  <c r="C28" i="2"/>
  <c r="H3" i="2"/>
  <c r="C26" i="3"/>
  <c r="H3" i="3"/>
  <c r="H7" i="3"/>
  <c r="C16" i="3"/>
  <c r="C25" i="3"/>
  <c r="C28" i="3"/>
  <c r="C26" i="2"/>
  <c r="C5" i="3"/>
  <c r="H4" i="2"/>
  <c r="C4" i="3"/>
  <c r="C8" i="3"/>
  <c r="C11" i="3"/>
  <c r="H2" i="2"/>
  <c r="C29" i="2"/>
  <c r="C23" i="3"/>
  <c r="C24" i="2"/>
  <c r="C9" i="3"/>
  <c r="C23" i="2"/>
  <c r="H4" i="3"/>
  <c r="H5" i="3"/>
  <c r="C17" i="3"/>
  <c r="C15" i="3"/>
  <c r="H5" i="2"/>
  <c r="E23" i="2"/>
  <c r="E26" i="2"/>
  <c r="D28" i="2"/>
  <c r="D22" i="2"/>
  <c r="E28" i="2"/>
  <c r="E29" i="3"/>
  <c r="D25" i="3"/>
  <c r="E29" i="2"/>
  <c r="D23" i="2"/>
  <c r="D26" i="2"/>
  <c r="E22" i="2"/>
  <c r="D29" i="3"/>
  <c r="D22" i="3"/>
  <c r="D27" i="2"/>
  <c r="E25" i="2"/>
  <c r="D26" i="3"/>
  <c r="E24" i="2"/>
  <c r="D28" i="3"/>
  <c r="D27" i="3"/>
  <c r="D23" i="3"/>
  <c r="E27" i="2"/>
  <c r="D29" i="2"/>
  <c r="D25" i="2"/>
  <c r="D24" i="2"/>
  <c r="E28" i="3"/>
  <c r="E27" i="3"/>
  <c r="E25" i="3"/>
  <c r="E22" i="3"/>
  <c r="E26" i="3"/>
  <c r="E24" i="3"/>
  <c r="E23" i="3"/>
  <c r="D24" i="3"/>
</calcChain>
</file>

<file path=xl/sharedStrings.xml><?xml version="1.0" encoding="utf-8"?>
<sst xmlns="http://schemas.openxmlformats.org/spreadsheetml/2006/main" count="40" uniqueCount="20">
  <si>
    <t>RMSE</t>
  </si>
  <si>
    <t>MAE</t>
  </si>
  <si>
    <t>SMAPE</t>
  </si>
  <si>
    <t>MASE</t>
  </si>
  <si>
    <t>Gamma</t>
  </si>
  <si>
    <t>Beta</t>
  </si>
  <si>
    <t>Alpha</t>
  </si>
  <si>
    <t>Value</t>
  </si>
  <si>
    <t>Statistic</t>
  </si>
  <si>
    <t>Upper Confidence Bound(Y)</t>
  </si>
  <si>
    <t>Lower Confidence Bound(Y)</t>
  </si>
  <si>
    <t>Forecast(Y)</t>
  </si>
  <si>
    <t>Y</t>
  </si>
  <si>
    <t>t</t>
  </si>
  <si>
    <t>Column1</t>
  </si>
  <si>
    <t>Example W10.1</t>
  </si>
  <si>
    <t>Year</t>
  </si>
  <si>
    <t>Quarter</t>
  </si>
  <si>
    <t>Quarterly concentration of CO2 in ppm at Mauna Loa observatory, Hawai</t>
  </si>
  <si>
    <t>Example 1 Quarterly concentation of CO2 in ppm at Mauna Loa Observatory, Hawaii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</si>
</sst>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164" fontId="1" fillId="0" borderId="0" xfId="1" applyNumberFormat="1"/>
    <xf numFmtId="0" fontId="1" fillId="0" borderId="0" xfId="1" applyNumberFormat="1"/>
    <xf numFmtId="4" fontId="1" fillId="0" borderId="0" xfId="1" applyNumberFormat="1"/>
    <xf numFmtId="164" fontId="1" fillId="0" borderId="0" xfId="1" quotePrefix="1" applyNumberFormat="1" applyFon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2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Fill="1" applyBorder="1" applyAlignment="1">
      <alignment horizontal="center"/>
    </xf>
    <xf numFmtId="0" fontId="2" fillId="0" borderId="10" xfId="0" applyFont="1" applyBorder="1"/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1" applyNumberFormat="1" applyFont="1" applyFill="1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2">
    <cellStyle name="Normal" xfId="0" builtinId="0"/>
    <cellStyle name="Normal 2" xfId="1" xr:uid="{DC8A7A85-1DC5-4981-A8F1-DEE5AE11C6E6}"/>
  </cellStyles>
  <dxfs count="11">
    <dxf>
      <numFmt numFmtId="4" formatCode="#,##0.0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numFmt numFmtId="4" formatCode="#,##0.0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Data versus Excel 16 Forecasting 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'Excel 1'!$B$1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'Excel 1'!$B$2:$B$29</c:f>
              <c:numCache>
                <c:formatCode>0.0</c:formatCode>
                <c:ptCount val="28"/>
                <c:pt idx="0">
                  <c:v>1189.78</c:v>
                </c:pt>
                <c:pt idx="1">
                  <c:v>1196.8000000000002</c:v>
                </c:pt>
                <c:pt idx="2">
                  <c:v>1185.97</c:v>
                </c:pt>
                <c:pt idx="3">
                  <c:v>1185.7</c:v>
                </c:pt>
                <c:pt idx="4">
                  <c:v>1195.6300000000001</c:v>
                </c:pt>
                <c:pt idx="5">
                  <c:v>1204.4099999999999</c:v>
                </c:pt>
                <c:pt idx="6">
                  <c:v>1191.51</c:v>
                </c:pt>
                <c:pt idx="7">
                  <c:v>1192.22</c:v>
                </c:pt>
                <c:pt idx="8">
                  <c:v>1201.8</c:v>
                </c:pt>
                <c:pt idx="9">
                  <c:v>1210.04</c:v>
                </c:pt>
                <c:pt idx="10">
                  <c:v>1197.8699999999999</c:v>
                </c:pt>
                <c:pt idx="11">
                  <c:v>1200.3000000000002</c:v>
                </c:pt>
                <c:pt idx="12">
                  <c:v>1211.3899999999999</c:v>
                </c:pt>
                <c:pt idx="13">
                  <c:v>1221.93</c:v>
                </c:pt>
                <c:pt idx="14">
                  <c:v>1207.67</c:v>
                </c:pt>
                <c:pt idx="15">
                  <c:v>1209.52</c:v>
                </c:pt>
                <c:pt idx="16">
                  <c:v>1219.73</c:v>
                </c:pt>
                <c:pt idx="17">
                  <c:v>1227.49</c:v>
                </c:pt>
                <c:pt idx="18">
                  <c:v>1215.52</c:v>
                </c:pt>
                <c:pt idx="19">
                  <c:v>1214.78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A-408C-B9F8-EE21C6C3AC22}"/>
            </c:ext>
          </c:extLst>
        </c:ser>
        <c:ser>
          <c:idx val="1"/>
          <c:order val="1"/>
          <c:tx>
            <c:strRef>
              <c:f>'Excel 1'!$C$1</c:f>
              <c:strCache>
                <c:ptCount val="1"/>
                <c:pt idx="0">
                  <c:v>Forecast(Y)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'Excel 1'!$A$2:$A$29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'Excel 1'!$C$2:$C$29</c:f>
              <c:numCache>
                <c:formatCode>General</c:formatCode>
                <c:ptCount val="28"/>
                <c:pt idx="19" formatCode="0.0">
                  <c:v>1214.78</c:v>
                </c:pt>
                <c:pt idx="20" formatCode="0.0">
                  <c:v>1224.5537055280452</c:v>
                </c:pt>
                <c:pt idx="21" formatCode="0.0">
                  <c:v>1232.6582134412092</c:v>
                </c:pt>
                <c:pt idx="22" formatCode="0.0">
                  <c:v>1220.2619938602222</c:v>
                </c:pt>
                <c:pt idx="23" formatCode="0.0">
                  <c:v>1220.6894177932254</c:v>
                </c:pt>
                <c:pt idx="24" formatCode="0.0">
                  <c:v>1230.4615668230344</c:v>
                </c:pt>
                <c:pt idx="25" formatCode="0.0">
                  <c:v>1238.5660747361983</c:v>
                </c:pt>
                <c:pt idx="26" formatCode="0.0">
                  <c:v>1226.1698551552113</c:v>
                </c:pt>
                <c:pt idx="27" formatCode="0.0">
                  <c:v>1226.5972790882147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A-408C-B9F8-EE21C6C3AC22}"/>
            </c:ext>
          </c:extLst>
        </c:ser>
        <c:ser>
          <c:idx val="2"/>
          <c:order val="2"/>
          <c:tx>
            <c:strRef>
              <c:f>'Excel 1'!$D$1</c:f>
              <c:strCache>
                <c:ptCount val="1"/>
                <c:pt idx="0">
                  <c:v>Lower Confidence Bound(Y)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'Excel 1'!$A$2:$A$29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'Excel 1'!$D$2:$D$29</c:f>
              <c:numCache>
                <c:formatCode>General</c:formatCode>
                <c:ptCount val="28"/>
                <c:pt idx="19" formatCode="0.0">
                  <c:v>1214.78</c:v>
                </c:pt>
                <c:pt idx="20" formatCode="0.0">
                  <c:v>1222.2557859414762</c:v>
                </c:pt>
                <c:pt idx="21" formatCode="0.0">
                  <c:v>1228.9851278877265</c:v>
                </c:pt>
                <c:pt idx="22" formatCode="0.0">
                  <c:v>1215.2311634897667</c:v>
                </c:pt>
                <c:pt idx="23" formatCode="0.0">
                  <c:v>1214.256043169021</c:v>
                </c:pt>
                <c:pt idx="24" formatCode="0.0">
                  <c:v>1222.5619104961402</c:v>
                </c:pt>
                <c:pt idx="25" formatCode="0.0">
                  <c:v>1229.1336469244825</c:v>
                </c:pt>
                <c:pt idx="26" formatCode="0.0">
                  <c:v>1215.1352491287782</c:v>
                </c:pt>
                <c:pt idx="27" formatCode="0.0">
                  <c:v>1213.8915771509405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EA-408C-B9F8-EE21C6C3AC22}"/>
            </c:ext>
          </c:extLst>
        </c:ser>
        <c:ser>
          <c:idx val="3"/>
          <c:order val="3"/>
          <c:tx>
            <c:strRef>
              <c:f>'Excel 1'!$E$1</c:f>
              <c:strCache>
                <c:ptCount val="1"/>
                <c:pt idx="0">
                  <c:v>Upper Confidence Bound(Y)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'Excel 1'!$A$2:$A$29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'Excel 1'!$E$2:$E$29</c:f>
              <c:numCache>
                <c:formatCode>General</c:formatCode>
                <c:ptCount val="28"/>
                <c:pt idx="19" formatCode="0.0">
                  <c:v>1214.78</c:v>
                </c:pt>
                <c:pt idx="20" formatCode="0.0">
                  <c:v>1226.8516251146141</c:v>
                </c:pt>
                <c:pt idx="21" formatCode="0.0">
                  <c:v>1236.3312989946919</c:v>
                </c:pt>
                <c:pt idx="22" formatCode="0.0">
                  <c:v>1225.2928242306778</c:v>
                </c:pt>
                <c:pt idx="23" formatCode="0.0">
                  <c:v>1227.1227924174298</c:v>
                </c:pt>
                <c:pt idx="24" formatCode="0.0">
                  <c:v>1238.3612231499287</c:v>
                </c:pt>
                <c:pt idx="25" formatCode="0.0">
                  <c:v>1247.9985025479141</c:v>
                </c:pt>
                <c:pt idx="26" formatCode="0.0">
                  <c:v>1237.2044611816443</c:v>
                </c:pt>
                <c:pt idx="27" formatCode="0.0">
                  <c:v>1239.3029810254889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EA-408C-B9F8-EE21C6C3A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1614816"/>
        <c:axId val="811621704"/>
      </c:lineChart>
      <c:catAx>
        <c:axId val="811614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point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621704"/>
        <c:crosses val="autoZero"/>
        <c:auto val="1"/>
        <c:lblAlgn val="ctr"/>
        <c:lblOffset val="100"/>
        <c:noMultiLvlLbl val="0"/>
      </c:catAx>
      <c:valAx>
        <c:axId val="81162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Data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61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Data and Excel 16 Forecast 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'Excel 2'!$B$1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'Excel 2'!$B$2:$B$29</c:f>
              <c:numCache>
                <c:formatCode>0.0</c:formatCode>
                <c:ptCount val="28"/>
                <c:pt idx="0">
                  <c:v>1189.78</c:v>
                </c:pt>
                <c:pt idx="1">
                  <c:v>1196.8000000000002</c:v>
                </c:pt>
                <c:pt idx="2">
                  <c:v>1185.97</c:v>
                </c:pt>
                <c:pt idx="3">
                  <c:v>1185.7</c:v>
                </c:pt>
                <c:pt idx="4">
                  <c:v>1195.6300000000001</c:v>
                </c:pt>
                <c:pt idx="5">
                  <c:v>1204.4099999999999</c:v>
                </c:pt>
                <c:pt idx="6">
                  <c:v>1191.51</c:v>
                </c:pt>
                <c:pt idx="7">
                  <c:v>1192.22</c:v>
                </c:pt>
                <c:pt idx="8">
                  <c:v>1201.8</c:v>
                </c:pt>
                <c:pt idx="9">
                  <c:v>1210.04</c:v>
                </c:pt>
                <c:pt idx="10">
                  <c:v>1197.8699999999999</c:v>
                </c:pt>
                <c:pt idx="11">
                  <c:v>1200.3000000000002</c:v>
                </c:pt>
                <c:pt idx="12">
                  <c:v>1211.3899999999999</c:v>
                </c:pt>
                <c:pt idx="13">
                  <c:v>1221.93</c:v>
                </c:pt>
                <c:pt idx="14">
                  <c:v>1207.67</c:v>
                </c:pt>
                <c:pt idx="15">
                  <c:v>1209.52</c:v>
                </c:pt>
                <c:pt idx="16">
                  <c:v>1219.73</c:v>
                </c:pt>
                <c:pt idx="17">
                  <c:v>1227.49</c:v>
                </c:pt>
                <c:pt idx="18">
                  <c:v>1215.52</c:v>
                </c:pt>
                <c:pt idx="19">
                  <c:v>1214.78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E-41A2-9ACC-EAD5550DD292}"/>
            </c:ext>
          </c:extLst>
        </c:ser>
        <c:ser>
          <c:idx val="1"/>
          <c:order val="1"/>
          <c:tx>
            <c:strRef>
              <c:f>'Excel 2'!$C$1</c:f>
              <c:strCache>
                <c:ptCount val="1"/>
                <c:pt idx="0">
                  <c:v>Forecast(Y)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'Excel 2'!$A$2:$A$29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'Excel 2'!$C$2:$C$29</c:f>
              <c:numCache>
                <c:formatCode>0.0</c:formatCode>
                <c:ptCount val="28"/>
                <c:pt idx="0">
                  <c:v>1195.0143990530996</c:v>
                </c:pt>
                <c:pt idx="1">
                  <c:v>1203.1189069662635</c:v>
                </c:pt>
                <c:pt idx="2">
                  <c:v>1190.7226873852765</c:v>
                </c:pt>
                <c:pt idx="3">
                  <c:v>1191.1501113182799</c:v>
                </c:pt>
                <c:pt idx="4">
                  <c:v>1200.9222603480887</c:v>
                </c:pt>
                <c:pt idx="5">
                  <c:v>1209.0267682612525</c:v>
                </c:pt>
                <c:pt idx="6">
                  <c:v>1196.6305486802657</c:v>
                </c:pt>
                <c:pt idx="7">
                  <c:v>1197.0579726132689</c:v>
                </c:pt>
                <c:pt idx="8">
                  <c:v>1206.8301216430777</c:v>
                </c:pt>
                <c:pt idx="9">
                  <c:v>1214.9346295562418</c:v>
                </c:pt>
                <c:pt idx="10">
                  <c:v>1202.5384099752548</c:v>
                </c:pt>
                <c:pt idx="11">
                  <c:v>1202.965833908258</c:v>
                </c:pt>
                <c:pt idx="12">
                  <c:v>1212.737982938067</c:v>
                </c:pt>
                <c:pt idx="13">
                  <c:v>1220.8424908512309</c:v>
                </c:pt>
                <c:pt idx="14">
                  <c:v>1208.4462712702439</c:v>
                </c:pt>
                <c:pt idx="15">
                  <c:v>1208.8736952032473</c:v>
                </c:pt>
                <c:pt idx="16">
                  <c:v>1218.6458442330561</c:v>
                </c:pt>
                <c:pt idx="17">
                  <c:v>1226.7503521462199</c:v>
                </c:pt>
                <c:pt idx="18">
                  <c:v>1214.3541325652332</c:v>
                </c:pt>
                <c:pt idx="19">
                  <c:v>1214.78</c:v>
                </c:pt>
                <c:pt idx="20">
                  <c:v>1224.5537055280452</c:v>
                </c:pt>
                <c:pt idx="21">
                  <c:v>1232.6582134412092</c:v>
                </c:pt>
                <c:pt idx="22">
                  <c:v>1220.2619938602222</c:v>
                </c:pt>
                <c:pt idx="23">
                  <c:v>1220.6894177932254</c:v>
                </c:pt>
                <c:pt idx="24">
                  <c:v>1230.4615668230344</c:v>
                </c:pt>
                <c:pt idx="25">
                  <c:v>1238.5660747361983</c:v>
                </c:pt>
                <c:pt idx="26">
                  <c:v>1226.1698551552113</c:v>
                </c:pt>
                <c:pt idx="27">
                  <c:v>1226.5972790882147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E-41A2-9ACC-EAD5550DD292}"/>
            </c:ext>
          </c:extLst>
        </c:ser>
        <c:ser>
          <c:idx val="2"/>
          <c:order val="2"/>
          <c:tx>
            <c:strRef>
              <c:f>'Excel 2'!$D$1</c:f>
              <c:strCache>
                <c:ptCount val="1"/>
                <c:pt idx="0">
                  <c:v>Lower Confidence Bound(Y)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'Excel 2'!$A$2:$A$29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'Excel 2'!$D$2:$D$29</c:f>
              <c:numCache>
                <c:formatCode>General</c:formatCode>
                <c:ptCount val="28"/>
                <c:pt idx="19" formatCode="0.0">
                  <c:v>1214.78</c:v>
                </c:pt>
                <c:pt idx="20" formatCode="0.0">
                  <c:v>1222.2557859414762</c:v>
                </c:pt>
                <c:pt idx="21" formatCode="0.0">
                  <c:v>1228.9851278877265</c:v>
                </c:pt>
                <c:pt idx="22" formatCode="0.0">
                  <c:v>1215.2311634897667</c:v>
                </c:pt>
                <c:pt idx="23" formatCode="0.0">
                  <c:v>1214.256043169021</c:v>
                </c:pt>
                <c:pt idx="24" formatCode="0.0">
                  <c:v>1222.5619104961402</c:v>
                </c:pt>
                <c:pt idx="25" formatCode="0.0">
                  <c:v>1229.1336469244825</c:v>
                </c:pt>
                <c:pt idx="26" formatCode="0.0">
                  <c:v>1215.1352491287782</c:v>
                </c:pt>
                <c:pt idx="27" formatCode="0.0">
                  <c:v>1213.8915771509405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7E-41A2-9ACC-EAD5550DD292}"/>
            </c:ext>
          </c:extLst>
        </c:ser>
        <c:ser>
          <c:idx val="3"/>
          <c:order val="3"/>
          <c:tx>
            <c:strRef>
              <c:f>'Excel 2'!$E$1</c:f>
              <c:strCache>
                <c:ptCount val="1"/>
                <c:pt idx="0">
                  <c:v>Upper Confidence Bound(Y)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'Excel 2'!$A$2:$A$29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'Excel 2'!$E$2:$E$29</c:f>
              <c:numCache>
                <c:formatCode>General</c:formatCode>
                <c:ptCount val="28"/>
                <c:pt idx="19" formatCode="0.0">
                  <c:v>1214.78</c:v>
                </c:pt>
                <c:pt idx="20" formatCode="0.0">
                  <c:v>1226.8516251146141</c:v>
                </c:pt>
                <c:pt idx="21" formatCode="0.0">
                  <c:v>1236.3312989946919</c:v>
                </c:pt>
                <c:pt idx="22" formatCode="0.0">
                  <c:v>1225.2928242306778</c:v>
                </c:pt>
                <c:pt idx="23" formatCode="0.0">
                  <c:v>1227.1227924174298</c:v>
                </c:pt>
                <c:pt idx="24" formatCode="0.0">
                  <c:v>1238.3612231499287</c:v>
                </c:pt>
                <c:pt idx="25" formatCode="0.0">
                  <c:v>1247.9985025479141</c:v>
                </c:pt>
                <c:pt idx="26" formatCode="0.0">
                  <c:v>1237.2044611816443</c:v>
                </c:pt>
                <c:pt idx="27" formatCode="0.0">
                  <c:v>1239.3029810254889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7E-41A2-9ACC-EAD5550DD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1668280"/>
        <c:axId val="811675168"/>
      </c:lineChart>
      <c:catAx>
        <c:axId val="811668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point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675168"/>
        <c:crosses val="autoZero"/>
        <c:auto val="1"/>
        <c:lblAlgn val="ctr"/>
        <c:lblOffset val="100"/>
        <c:noMultiLvlLbl val="0"/>
      </c:catAx>
      <c:valAx>
        <c:axId val="8116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Data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668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573405</xdr:colOff>
      <xdr:row>2</xdr:row>
      <xdr:rowOff>3810</xdr:rowOff>
    </xdr:from>
    <xdr:to>
      <xdr:col>19</xdr:col>
      <xdr:colOff>590550</xdr:colOff>
      <xdr:row>29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77C83A-C53C-42D4-91D7-2783DA347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577215</xdr:colOff>
      <xdr:row>1</xdr:row>
      <xdr:rowOff>131445</xdr:rowOff>
    </xdr:from>
    <xdr:to>
      <xdr:col>19</xdr:col>
      <xdr:colOff>295275</xdr:colOff>
      <xdr:row>29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702958-424D-4DD0-A667-3F1A3F86B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1F3B55-DE4D-462E-97B8-372D04AC20BC}" name="Table3" displayName="Table3" ref="A1:E29" totalsRowShown="0">
  <autoFilter ref="A1:E29" xr:uid="{25C62839-4713-4AE2-BC5B-88EEC70D3FDD}"/>
  <tableColumns count="5">
    <tableColumn id="1" xr3:uid="{3F0B56C7-6E4A-47C5-A630-17EDBD8A6DCD}" name="t" dataDxfId="10"/>
    <tableColumn id="2" xr3:uid="{4158CB4A-8E11-49EF-809C-1B391A6CDEE8}" name="Y"/>
    <tableColumn id="3" xr3:uid="{655B7BC5-E1AE-4E45-8A30-E43BA7EC68D6}" name="Forecast(Y)" dataDxfId="9">
      <calculatedColumnFormula>_xlfn.FORECAST.ETS(A2,$B$2:$B$21,$A$2:$A$21,4,1)</calculatedColumnFormula>
    </tableColumn>
    <tableColumn id="4" xr3:uid="{F4E08B81-C737-486F-8320-2C655BD05331}" name="Lower Confidence Bound(Y)" dataDxfId="8">
      <calculatedColumnFormula>C2-_xlfn.FORECAST.ETS.CONFINT(A2,$B$2:$B$21,$A$2:$A$21,0.95,4,1)</calculatedColumnFormula>
    </tableColumn>
    <tableColumn id="5" xr3:uid="{AEFCFF35-1BAC-4025-9D87-2918C46CC7DB}" name="Upper Confidence Bound(Y)" dataDxfId="7">
      <calculatedColumnFormula>C2+_xlfn.FORECAST.ETS.CONFINT(A2,$B$2:$B$21,$A$2:$A$21,0.95,4,1)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63C469-6AF5-4218-AC84-9D896695C161}" name="Table4" displayName="Table4" ref="G1:H8" totalsRowShown="0">
  <autoFilter ref="G1:H8" xr:uid="{31A9CB45-1121-49B7-BC3F-F8CAAD849038}"/>
  <tableColumns count="2">
    <tableColumn id="1" xr3:uid="{F762D5AC-5D9F-45C4-8362-ED401CDF543B}" name="Statistic"/>
    <tableColumn id="2" xr3:uid="{51741AFE-D51A-409D-A9F3-71EC45A66854}" name="Value" dataDxfId="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6482C4-7E62-4915-9DD3-9F01B1A93A40}" name="Table1" displayName="Table1" ref="A1:F29" totalsRowShown="0">
  <autoFilter ref="A1:F29" xr:uid="{CAC3A470-C427-446F-AFA9-41ADB54F6ACB}"/>
  <tableColumns count="6">
    <tableColumn id="1" xr3:uid="{4F444E1C-8AE1-460B-95A1-55EE3FB82EF2}" name="t" dataDxfId="5"/>
    <tableColumn id="2" xr3:uid="{84C5C344-217C-4DE2-A66D-EBFB0985D000}" name="Y"/>
    <tableColumn id="3" xr3:uid="{FA853880-D54B-420B-90C0-D2D197272634}" name="Forecast(Y)" dataDxfId="4">
      <calculatedColumnFormula>_xlfn.FORECAST.ETS(A2,$B$2:$B$21,$A$2:$A$21,4,1)</calculatedColumnFormula>
    </tableColumn>
    <tableColumn id="4" xr3:uid="{5ACB7C9A-7636-4C9B-9279-A1855BDD3BC1}" name="Lower Confidence Bound(Y)" dataDxfId="3">
      <calculatedColumnFormula>C2-_xlfn.FORECAST.ETS.CONFINT(A2,$B$2:$B$21,$A$2:$A$21,0.95,4,1)</calculatedColumnFormula>
    </tableColumn>
    <tableColumn id="5" xr3:uid="{FEE34E29-14B7-4A86-8D07-340426568BEC}" name="Upper Confidence Bound(Y)" dataDxfId="2">
      <calculatedColumnFormula>C2+_xlfn.FORECAST.ETS.CONFINT(A2,$B$2:$B$21,$A$2:$A$21,0.95,4,1)</calculatedColumnFormula>
    </tableColumn>
    <tableColumn id="6" xr3:uid="{31F2B7C3-0F30-4D12-A2B2-6F3350FCF473}" name="Column1" dataDxfId="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9D9CE53-9AA4-440F-B150-D65AE9CD3902}" name="Table2" displayName="Table2" ref="G1:H8" totalsRowShown="0">
  <autoFilter ref="G1:H8" xr:uid="{823D4597-0A61-44B7-98D0-0629FBAE6C0E}"/>
  <tableColumns count="2">
    <tableColumn id="1" xr3:uid="{A68119D4-6E9B-4E06-9E0D-15A947A7E443}" name="Statistic"/>
    <tableColumn id="2" xr3:uid="{7D837E42-D89D-4431-940F-0EBFA422103D}" name="Valu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B9B95-FBD4-41A2-958F-7DBF824178BE}">
  <dimension ref="A1:D27"/>
  <sheetViews>
    <sheetView zoomScale="90" zoomScaleNormal="90" workbookViewId="0">
      <selection activeCell="N29" sqref="N29"/>
    </sheetView>
  </sheetViews>
  <sheetFormatPr defaultRowHeight="15" x14ac:dyDescent="0.25"/>
  <sheetData>
    <row r="1" spans="1:4" x14ac:dyDescent="0.25">
      <c r="A1" t="s">
        <v>15</v>
      </c>
      <c r="C1" t="s">
        <v>18</v>
      </c>
    </row>
    <row r="3" spans="1:4" x14ac:dyDescent="0.25">
      <c r="A3" s="6" t="s">
        <v>16</v>
      </c>
      <c r="B3" s="6" t="s">
        <v>17</v>
      </c>
      <c r="C3" s="6" t="s">
        <v>13</v>
      </c>
      <c r="D3" s="6" t="s">
        <v>12</v>
      </c>
    </row>
    <row r="4" spans="1:4" x14ac:dyDescent="0.25">
      <c r="A4" s="7">
        <v>2013</v>
      </c>
      <c r="B4" s="7">
        <v>1</v>
      </c>
      <c r="C4" s="7">
        <v>1</v>
      </c>
      <c r="D4" s="7">
        <v>1189.78</v>
      </c>
    </row>
    <row r="5" spans="1:4" x14ac:dyDescent="0.25">
      <c r="A5" s="7"/>
      <c r="B5" s="7">
        <v>2</v>
      </c>
      <c r="C5" s="7">
        <v>2</v>
      </c>
      <c r="D5" s="7">
        <v>1196.8000000000002</v>
      </c>
    </row>
    <row r="6" spans="1:4" x14ac:dyDescent="0.25">
      <c r="A6" s="7"/>
      <c r="B6" s="7">
        <v>3</v>
      </c>
      <c r="C6" s="7">
        <v>3</v>
      </c>
      <c r="D6" s="7">
        <v>1185.97</v>
      </c>
    </row>
    <row r="7" spans="1:4" x14ac:dyDescent="0.25">
      <c r="A7" s="7"/>
      <c r="B7" s="7">
        <v>4</v>
      </c>
      <c r="C7" s="7">
        <v>4</v>
      </c>
      <c r="D7" s="7">
        <v>1185.7</v>
      </c>
    </row>
    <row r="8" spans="1:4" x14ac:dyDescent="0.25">
      <c r="A8" s="7">
        <v>2014</v>
      </c>
      <c r="B8" s="7">
        <v>1</v>
      </c>
      <c r="C8" s="7">
        <v>5</v>
      </c>
      <c r="D8" s="7">
        <v>1195.6300000000001</v>
      </c>
    </row>
    <row r="9" spans="1:4" x14ac:dyDescent="0.25">
      <c r="A9" s="7"/>
      <c r="B9" s="7">
        <v>2</v>
      </c>
      <c r="C9" s="7">
        <v>6</v>
      </c>
      <c r="D9" s="7">
        <v>1204.4099999999999</v>
      </c>
    </row>
    <row r="10" spans="1:4" x14ac:dyDescent="0.25">
      <c r="A10" s="7"/>
      <c r="B10" s="7">
        <v>3</v>
      </c>
      <c r="C10" s="7">
        <v>7</v>
      </c>
      <c r="D10" s="7">
        <v>1191.51</v>
      </c>
    </row>
    <row r="11" spans="1:4" x14ac:dyDescent="0.25">
      <c r="A11" s="7"/>
      <c r="B11" s="7">
        <v>4</v>
      </c>
      <c r="C11" s="7">
        <v>8</v>
      </c>
      <c r="D11" s="7">
        <v>1192.22</v>
      </c>
    </row>
    <row r="12" spans="1:4" x14ac:dyDescent="0.25">
      <c r="A12" s="7">
        <v>2015</v>
      </c>
      <c r="B12" s="7">
        <v>1</v>
      </c>
      <c r="C12" s="7">
        <v>9</v>
      </c>
      <c r="D12" s="7">
        <v>1201.8</v>
      </c>
    </row>
    <row r="13" spans="1:4" x14ac:dyDescent="0.25">
      <c r="A13" s="7"/>
      <c r="B13" s="7">
        <v>2</v>
      </c>
      <c r="C13" s="7">
        <v>10</v>
      </c>
      <c r="D13" s="7">
        <v>1210.04</v>
      </c>
    </row>
    <row r="14" spans="1:4" x14ac:dyDescent="0.25">
      <c r="A14" s="7"/>
      <c r="B14" s="7">
        <v>3</v>
      </c>
      <c r="C14" s="7">
        <v>11</v>
      </c>
      <c r="D14" s="7">
        <v>1197.8699999999999</v>
      </c>
    </row>
    <row r="15" spans="1:4" x14ac:dyDescent="0.25">
      <c r="A15" s="7"/>
      <c r="B15" s="7">
        <v>4</v>
      </c>
      <c r="C15" s="7">
        <v>12</v>
      </c>
      <c r="D15" s="7">
        <v>1200.3000000000002</v>
      </c>
    </row>
    <row r="16" spans="1:4" x14ac:dyDescent="0.25">
      <c r="A16" s="7">
        <v>2016</v>
      </c>
      <c r="B16" s="7">
        <v>1</v>
      </c>
      <c r="C16" s="7">
        <v>13</v>
      </c>
      <c r="D16" s="7">
        <v>1211.3899999999999</v>
      </c>
    </row>
    <row r="17" spans="1:4" x14ac:dyDescent="0.25">
      <c r="A17" s="7"/>
      <c r="B17" s="7">
        <v>2</v>
      </c>
      <c r="C17" s="7">
        <v>14</v>
      </c>
      <c r="D17" s="7">
        <v>1221.93</v>
      </c>
    </row>
    <row r="18" spans="1:4" x14ac:dyDescent="0.25">
      <c r="A18" s="7"/>
      <c r="B18" s="7">
        <v>3</v>
      </c>
      <c r="C18" s="7">
        <v>15</v>
      </c>
      <c r="D18" s="7">
        <v>1207.67</v>
      </c>
    </row>
    <row r="19" spans="1:4" x14ac:dyDescent="0.25">
      <c r="A19" s="7"/>
      <c r="B19" s="7">
        <v>4</v>
      </c>
      <c r="C19" s="7">
        <v>16</v>
      </c>
      <c r="D19" s="7">
        <v>1209.52</v>
      </c>
    </row>
    <row r="20" spans="1:4" x14ac:dyDescent="0.25">
      <c r="A20" s="7">
        <v>2017</v>
      </c>
      <c r="B20" s="7">
        <v>1</v>
      </c>
      <c r="C20" s="7">
        <v>17</v>
      </c>
      <c r="D20" s="7">
        <v>1219.73</v>
      </c>
    </row>
    <row r="21" spans="1:4" x14ac:dyDescent="0.25">
      <c r="A21" s="7"/>
      <c r="B21" s="7">
        <v>2</v>
      </c>
      <c r="C21" s="7">
        <v>18</v>
      </c>
      <c r="D21" s="7">
        <v>1227.49</v>
      </c>
    </row>
    <row r="22" spans="1:4" x14ac:dyDescent="0.25">
      <c r="A22" s="7"/>
      <c r="B22" s="7">
        <v>3</v>
      </c>
      <c r="C22" s="7">
        <v>19</v>
      </c>
      <c r="D22" s="7">
        <v>1215.52</v>
      </c>
    </row>
    <row r="23" spans="1:4" x14ac:dyDescent="0.25">
      <c r="A23" s="7"/>
      <c r="B23" s="7">
        <v>4</v>
      </c>
      <c r="C23" s="7">
        <v>20</v>
      </c>
      <c r="D23" s="7">
        <v>1214.78</v>
      </c>
    </row>
    <row r="24" spans="1:4" x14ac:dyDescent="0.25">
      <c r="A24" s="16">
        <v>2018</v>
      </c>
      <c r="B24" s="8">
        <v>1</v>
      </c>
      <c r="C24" s="8">
        <v>21</v>
      </c>
      <c r="D24" s="9"/>
    </row>
    <row r="25" spans="1:4" x14ac:dyDescent="0.25">
      <c r="A25" s="10"/>
      <c r="B25" s="11">
        <v>2</v>
      </c>
      <c r="C25" s="11">
        <v>22</v>
      </c>
      <c r="D25" s="12"/>
    </row>
    <row r="26" spans="1:4" x14ac:dyDescent="0.25">
      <c r="A26" s="10"/>
      <c r="B26" s="11">
        <v>3</v>
      </c>
      <c r="C26" s="11">
        <v>23</v>
      </c>
      <c r="D26" s="12"/>
    </row>
    <row r="27" spans="1:4" x14ac:dyDescent="0.25">
      <c r="A27" s="13"/>
      <c r="B27" s="14">
        <v>4</v>
      </c>
      <c r="C27" s="14">
        <v>24</v>
      </c>
      <c r="D27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FC910-04D9-4C8B-BF1B-C4693425905D}">
  <dimension ref="A1:D27"/>
  <sheetViews>
    <sheetView tabSelected="1" workbookViewId="0">
      <selection activeCell="K29" sqref="K29"/>
    </sheetView>
  </sheetViews>
  <sheetFormatPr defaultRowHeight="15" x14ac:dyDescent="0.25"/>
  <cols>
    <col min="1" max="4" width="20.7109375" style="17" customWidth="1"/>
  </cols>
  <sheetData>
    <row r="1" spans="1:4" x14ac:dyDescent="0.25">
      <c r="A1" s="18" t="s">
        <v>19</v>
      </c>
    </row>
    <row r="3" spans="1:4" x14ac:dyDescent="0.25">
      <c r="A3" s="21" t="s">
        <v>16</v>
      </c>
      <c r="B3" s="21" t="s">
        <v>17</v>
      </c>
      <c r="C3" s="21" t="s">
        <v>13</v>
      </c>
      <c r="D3" s="21" t="s">
        <v>12</v>
      </c>
    </row>
    <row r="4" spans="1:4" x14ac:dyDescent="0.25">
      <c r="A4" s="7">
        <v>2013</v>
      </c>
      <c r="B4" s="7">
        <v>1</v>
      </c>
      <c r="C4" s="19">
        <v>1</v>
      </c>
      <c r="D4" s="20">
        <v>1189.78</v>
      </c>
    </row>
    <row r="5" spans="1:4" x14ac:dyDescent="0.25">
      <c r="A5" s="7"/>
      <c r="B5" s="7">
        <v>2</v>
      </c>
      <c r="C5" s="19">
        <v>2</v>
      </c>
      <c r="D5" s="20">
        <v>1196.8000000000002</v>
      </c>
    </row>
    <row r="6" spans="1:4" x14ac:dyDescent="0.25">
      <c r="A6" s="7"/>
      <c r="B6" s="7">
        <v>3</v>
      </c>
      <c r="C6" s="19">
        <v>3</v>
      </c>
      <c r="D6" s="20">
        <v>1185.97</v>
      </c>
    </row>
    <row r="7" spans="1:4" x14ac:dyDescent="0.25">
      <c r="A7" s="7"/>
      <c r="B7" s="7">
        <v>4</v>
      </c>
      <c r="C7" s="19">
        <v>4</v>
      </c>
      <c r="D7" s="20">
        <v>1185.7</v>
      </c>
    </row>
    <row r="8" spans="1:4" x14ac:dyDescent="0.25">
      <c r="A8" s="7">
        <v>2014</v>
      </c>
      <c r="B8" s="7">
        <v>1</v>
      </c>
      <c r="C8" s="19">
        <v>5</v>
      </c>
      <c r="D8" s="20">
        <v>1195.6300000000001</v>
      </c>
    </row>
    <row r="9" spans="1:4" x14ac:dyDescent="0.25">
      <c r="A9" s="7"/>
      <c r="B9" s="7">
        <v>2</v>
      </c>
      <c r="C9" s="19">
        <v>6</v>
      </c>
      <c r="D9" s="20">
        <v>1204.4099999999999</v>
      </c>
    </row>
    <row r="10" spans="1:4" x14ac:dyDescent="0.25">
      <c r="A10" s="7"/>
      <c r="B10" s="7">
        <v>3</v>
      </c>
      <c r="C10" s="19">
        <v>7</v>
      </c>
      <c r="D10" s="20">
        <v>1191.51</v>
      </c>
    </row>
    <row r="11" spans="1:4" x14ac:dyDescent="0.25">
      <c r="A11" s="7"/>
      <c r="B11" s="7">
        <v>4</v>
      </c>
      <c r="C11" s="19">
        <v>8</v>
      </c>
      <c r="D11" s="20">
        <v>1192.22</v>
      </c>
    </row>
    <row r="12" spans="1:4" x14ac:dyDescent="0.25">
      <c r="A12" s="7">
        <v>2015</v>
      </c>
      <c r="B12" s="7">
        <v>1</v>
      </c>
      <c r="C12" s="19">
        <v>9</v>
      </c>
      <c r="D12" s="20">
        <v>1201.8</v>
      </c>
    </row>
    <row r="13" spans="1:4" x14ac:dyDescent="0.25">
      <c r="A13" s="7"/>
      <c r="B13" s="7">
        <v>2</v>
      </c>
      <c r="C13" s="19">
        <v>10</v>
      </c>
      <c r="D13" s="20">
        <v>1210.04</v>
      </c>
    </row>
    <row r="14" spans="1:4" x14ac:dyDescent="0.25">
      <c r="A14" s="7"/>
      <c r="B14" s="7">
        <v>3</v>
      </c>
      <c r="C14" s="19">
        <v>11</v>
      </c>
      <c r="D14" s="20">
        <v>1197.8699999999999</v>
      </c>
    </row>
    <row r="15" spans="1:4" x14ac:dyDescent="0.25">
      <c r="A15" s="7"/>
      <c r="B15" s="7">
        <v>4</v>
      </c>
      <c r="C15" s="19">
        <v>12</v>
      </c>
      <c r="D15" s="20">
        <v>1200.3000000000002</v>
      </c>
    </row>
    <row r="16" spans="1:4" x14ac:dyDescent="0.25">
      <c r="A16" s="7">
        <v>2016</v>
      </c>
      <c r="B16" s="7">
        <v>1</v>
      </c>
      <c r="C16" s="19">
        <v>13</v>
      </c>
      <c r="D16" s="20">
        <v>1211.3899999999999</v>
      </c>
    </row>
    <row r="17" spans="1:4" x14ac:dyDescent="0.25">
      <c r="A17" s="7"/>
      <c r="B17" s="7">
        <v>2</v>
      </c>
      <c r="C17" s="19">
        <v>14</v>
      </c>
      <c r="D17" s="20">
        <v>1221.93</v>
      </c>
    </row>
    <row r="18" spans="1:4" x14ac:dyDescent="0.25">
      <c r="A18" s="7"/>
      <c r="B18" s="7">
        <v>3</v>
      </c>
      <c r="C18" s="19">
        <v>15</v>
      </c>
      <c r="D18" s="20">
        <v>1207.67</v>
      </c>
    </row>
    <row r="19" spans="1:4" x14ac:dyDescent="0.25">
      <c r="A19" s="7"/>
      <c r="B19" s="7">
        <v>4</v>
      </c>
      <c r="C19" s="19">
        <v>16</v>
      </c>
      <c r="D19" s="20">
        <v>1209.52</v>
      </c>
    </row>
    <row r="20" spans="1:4" x14ac:dyDescent="0.25">
      <c r="A20" s="7">
        <v>2017</v>
      </c>
      <c r="B20" s="7">
        <v>1</v>
      </c>
      <c r="C20" s="19">
        <v>17</v>
      </c>
      <c r="D20" s="20">
        <v>1219.73</v>
      </c>
    </row>
    <row r="21" spans="1:4" x14ac:dyDescent="0.25">
      <c r="A21" s="7"/>
      <c r="B21" s="7">
        <v>2</v>
      </c>
      <c r="C21" s="19">
        <v>18</v>
      </c>
      <c r="D21" s="20">
        <v>1227.49</v>
      </c>
    </row>
    <row r="22" spans="1:4" x14ac:dyDescent="0.25">
      <c r="A22" s="7"/>
      <c r="B22" s="7">
        <v>3</v>
      </c>
      <c r="C22" s="19">
        <v>19</v>
      </c>
      <c r="D22" s="20">
        <v>1215.52</v>
      </c>
    </row>
    <row r="23" spans="1:4" x14ac:dyDescent="0.25">
      <c r="A23" s="7"/>
      <c r="B23" s="7">
        <v>4</v>
      </c>
      <c r="C23" s="19">
        <v>20</v>
      </c>
      <c r="D23" s="20">
        <v>1214.78</v>
      </c>
    </row>
    <row r="24" spans="1:4" x14ac:dyDescent="0.25">
      <c r="A24" s="22">
        <v>2018</v>
      </c>
      <c r="B24" s="22">
        <v>1</v>
      </c>
      <c r="C24" s="22">
        <v>21</v>
      </c>
      <c r="D24" s="22"/>
    </row>
    <row r="25" spans="1:4" x14ac:dyDescent="0.25">
      <c r="A25" s="22"/>
      <c r="B25" s="22">
        <v>2</v>
      </c>
      <c r="C25" s="22">
        <v>22</v>
      </c>
      <c r="D25" s="22"/>
    </row>
    <row r="26" spans="1:4" x14ac:dyDescent="0.25">
      <c r="A26" s="22"/>
      <c r="B26" s="22">
        <v>3</v>
      </c>
      <c r="C26" s="22">
        <v>23</v>
      </c>
      <c r="D26" s="22"/>
    </row>
    <row r="27" spans="1:4" x14ac:dyDescent="0.25">
      <c r="A27" s="22"/>
      <c r="B27" s="22">
        <v>4</v>
      </c>
      <c r="C27" s="22">
        <v>24</v>
      </c>
      <c r="D27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CEF54-5595-466C-9B1C-495462B128EF}">
  <dimension ref="A1:H29"/>
  <sheetViews>
    <sheetView workbookViewId="0">
      <selection activeCell="E38" sqref="E38"/>
    </sheetView>
  </sheetViews>
  <sheetFormatPr defaultColWidth="8.85546875" defaultRowHeight="12.75" x14ac:dyDescent="0.2"/>
  <cols>
    <col min="1" max="2" width="8.85546875" style="1"/>
    <col min="3" max="3" width="13" style="1" customWidth="1"/>
    <col min="4" max="4" width="27.42578125" style="1" customWidth="1"/>
    <col min="5" max="5" width="27.28515625" style="1" customWidth="1"/>
    <col min="6" max="6" width="8.85546875" style="1"/>
    <col min="7" max="7" width="10" style="1" customWidth="1"/>
    <col min="8" max="8" width="7.7109375" style="1" customWidth="1"/>
    <col min="9" max="16384" width="8.85546875" style="1"/>
  </cols>
  <sheetData>
    <row r="1" spans="1:8" x14ac:dyDescent="0.2">
      <c r="A1" s="1" t="s">
        <v>13</v>
      </c>
      <c r="B1" s="1" t="s">
        <v>12</v>
      </c>
      <c r="C1" s="1" t="s">
        <v>11</v>
      </c>
      <c r="D1" s="1" t="s">
        <v>10</v>
      </c>
      <c r="E1" s="1" t="s">
        <v>9</v>
      </c>
      <c r="G1" s="1" t="s">
        <v>8</v>
      </c>
      <c r="H1" s="1" t="s">
        <v>7</v>
      </c>
    </row>
    <row r="2" spans="1:8" x14ac:dyDescent="0.2">
      <c r="A2" s="3">
        <v>1</v>
      </c>
      <c r="B2" s="2">
        <v>1189.78</v>
      </c>
      <c r="G2" s="1" t="s">
        <v>6</v>
      </c>
      <c r="H2" s="4">
        <f>_xlfn.FORECAST.ETS.STAT($B$2:$B$21,$A$2:$A$21,1,4,1)</f>
        <v>0.998</v>
      </c>
    </row>
    <row r="3" spans="1:8" x14ac:dyDescent="0.2">
      <c r="A3" s="3">
        <v>2</v>
      </c>
      <c r="B3" s="2">
        <v>1196.8000000000002</v>
      </c>
      <c r="G3" s="1" t="s">
        <v>5</v>
      </c>
      <c r="H3" s="4">
        <f>_xlfn.FORECAST.ETS.STAT($B$2:$B$21,$A$2:$A$21,2,4,1)</f>
        <v>0.249</v>
      </c>
    </row>
    <row r="4" spans="1:8" x14ac:dyDescent="0.2">
      <c r="A4" s="3">
        <v>3</v>
      </c>
      <c r="B4" s="2">
        <v>1185.97</v>
      </c>
      <c r="G4" s="1" t="s">
        <v>4</v>
      </c>
      <c r="H4" s="4">
        <f>_xlfn.FORECAST.ETS.STAT($B$2:$B$21,$A$2:$A$21,3,4,1)</f>
        <v>1E-3</v>
      </c>
    </row>
    <row r="5" spans="1:8" x14ac:dyDescent="0.2">
      <c r="A5" s="3">
        <v>4</v>
      </c>
      <c r="B5" s="2">
        <v>1185.7</v>
      </c>
      <c r="G5" s="1" t="s">
        <v>3</v>
      </c>
      <c r="H5" s="4">
        <f>_xlfn.FORECAST.ETS.STAT($B$2:$B$21,$A$2:$A$21,4,4,1)</f>
        <v>0.15346896279550409</v>
      </c>
    </row>
    <row r="6" spans="1:8" x14ac:dyDescent="0.2">
      <c r="A6" s="3">
        <v>5</v>
      </c>
      <c r="B6" s="2">
        <v>1195.6300000000001</v>
      </c>
      <c r="G6" s="1" t="s">
        <v>2</v>
      </c>
      <c r="H6" s="4">
        <f>_xlfn.FORECAST.ETS.STAT($B$2:$B$21,$A$2:$A$21,5,4,1)</f>
        <v>9.516629229191501E-4</v>
      </c>
    </row>
    <row r="7" spans="1:8" x14ac:dyDescent="0.2">
      <c r="A7" s="3">
        <v>6</v>
      </c>
      <c r="B7" s="2">
        <v>1204.4099999999999</v>
      </c>
      <c r="G7" s="1" t="s">
        <v>1</v>
      </c>
      <c r="H7" s="4">
        <f>_xlfn.FORECAST.ETS.STAT($B$2:$B$21,$A$2:$A$21,6,4,1)</f>
        <v>1.1560398415668658</v>
      </c>
    </row>
    <row r="8" spans="1:8" x14ac:dyDescent="0.2">
      <c r="A8" s="3">
        <v>7</v>
      </c>
      <c r="B8" s="2">
        <v>1191.51</v>
      </c>
      <c r="G8" s="1" t="s">
        <v>0</v>
      </c>
      <c r="H8" s="4">
        <f>_xlfn.FORECAST.ETS.STAT($B$2:$B$21,$A$2:$A$21,7,4,1)</f>
        <v>1.4580747077224694</v>
      </c>
    </row>
    <row r="9" spans="1:8" x14ac:dyDescent="0.2">
      <c r="A9" s="3">
        <v>8</v>
      </c>
      <c r="B9" s="2">
        <v>1192.22</v>
      </c>
    </row>
    <row r="10" spans="1:8" x14ac:dyDescent="0.2">
      <c r="A10" s="3">
        <v>9</v>
      </c>
      <c r="B10" s="2">
        <v>1201.8</v>
      </c>
    </row>
    <row r="11" spans="1:8" x14ac:dyDescent="0.2">
      <c r="A11" s="3">
        <v>10</v>
      </c>
      <c r="B11" s="2">
        <v>1210.04</v>
      </c>
    </row>
    <row r="12" spans="1:8" x14ac:dyDescent="0.2">
      <c r="A12" s="3">
        <v>11</v>
      </c>
      <c r="B12" s="2">
        <v>1197.8699999999999</v>
      </c>
    </row>
    <row r="13" spans="1:8" x14ac:dyDescent="0.2">
      <c r="A13" s="3">
        <v>12</v>
      </c>
      <c r="B13" s="2">
        <v>1200.3000000000002</v>
      </c>
    </row>
    <row r="14" spans="1:8" x14ac:dyDescent="0.2">
      <c r="A14" s="3">
        <v>13</v>
      </c>
      <c r="B14" s="2">
        <v>1211.3899999999999</v>
      </c>
    </row>
    <row r="15" spans="1:8" x14ac:dyDescent="0.2">
      <c r="A15" s="3">
        <v>14</v>
      </c>
      <c r="B15" s="2">
        <v>1221.93</v>
      </c>
    </row>
    <row r="16" spans="1:8" x14ac:dyDescent="0.2">
      <c r="A16" s="3">
        <v>15</v>
      </c>
      <c r="B16" s="2">
        <v>1207.67</v>
      </c>
    </row>
    <row r="17" spans="1:5" x14ac:dyDescent="0.2">
      <c r="A17" s="3">
        <v>16</v>
      </c>
      <c r="B17" s="2">
        <v>1209.52</v>
      </c>
    </row>
    <row r="18" spans="1:5" x14ac:dyDescent="0.2">
      <c r="A18" s="3">
        <v>17</v>
      </c>
      <c r="B18" s="2">
        <v>1219.73</v>
      </c>
    </row>
    <row r="19" spans="1:5" x14ac:dyDescent="0.2">
      <c r="A19" s="3">
        <v>18</v>
      </c>
      <c r="B19" s="2">
        <v>1227.49</v>
      </c>
    </row>
    <row r="20" spans="1:5" x14ac:dyDescent="0.2">
      <c r="A20" s="3">
        <v>19</v>
      </c>
      <c r="B20" s="2">
        <v>1215.52</v>
      </c>
    </row>
    <row r="21" spans="1:5" x14ac:dyDescent="0.2">
      <c r="A21" s="3">
        <v>20</v>
      </c>
      <c r="B21" s="2">
        <v>1214.78</v>
      </c>
      <c r="C21" s="2">
        <v>1214.78</v>
      </c>
      <c r="D21" s="2">
        <v>1214.78</v>
      </c>
      <c r="E21" s="2">
        <v>1214.78</v>
      </c>
    </row>
    <row r="22" spans="1:5" x14ac:dyDescent="0.2">
      <c r="A22" s="3">
        <v>21</v>
      </c>
      <c r="C22" s="2">
        <f t="shared" ref="C22:C29" si="0">_xlfn.FORECAST.ETS(A22,$B$2:$B$21,$A$2:$A$21,4,1)</f>
        <v>1224.5537055280452</v>
      </c>
      <c r="D22" s="2">
        <f t="shared" ref="D22:D29" si="1">C22-_xlfn.FORECAST.ETS.CONFINT(A22,$B$2:$B$21,$A$2:$A$21,0.95,4,1)</f>
        <v>1222.2557859414762</v>
      </c>
      <c r="E22" s="2">
        <f t="shared" ref="E22:E29" si="2">C22+_xlfn.FORECAST.ETS.CONFINT(A22,$B$2:$B$21,$A$2:$A$21,0.95,4,1)</f>
        <v>1226.8516251146141</v>
      </c>
    </row>
    <row r="23" spans="1:5" x14ac:dyDescent="0.2">
      <c r="A23" s="3">
        <v>22</v>
      </c>
      <c r="C23" s="2">
        <f t="shared" si="0"/>
        <v>1232.6582134412092</v>
      </c>
      <c r="D23" s="2">
        <f t="shared" si="1"/>
        <v>1228.9851278877265</v>
      </c>
      <c r="E23" s="2">
        <f t="shared" si="2"/>
        <v>1236.3312989946919</v>
      </c>
    </row>
    <row r="24" spans="1:5" x14ac:dyDescent="0.2">
      <c r="A24" s="3">
        <v>23</v>
      </c>
      <c r="C24" s="2">
        <f t="shared" si="0"/>
        <v>1220.2619938602222</v>
      </c>
      <c r="D24" s="2">
        <f t="shared" si="1"/>
        <v>1215.2311634897667</v>
      </c>
      <c r="E24" s="2">
        <f t="shared" si="2"/>
        <v>1225.2928242306778</v>
      </c>
    </row>
    <row r="25" spans="1:5" x14ac:dyDescent="0.2">
      <c r="A25" s="3">
        <v>24</v>
      </c>
      <c r="C25" s="2">
        <f t="shared" si="0"/>
        <v>1220.6894177932254</v>
      </c>
      <c r="D25" s="2">
        <f t="shared" si="1"/>
        <v>1214.256043169021</v>
      </c>
      <c r="E25" s="2">
        <f t="shared" si="2"/>
        <v>1227.1227924174298</v>
      </c>
    </row>
    <row r="26" spans="1:5" x14ac:dyDescent="0.2">
      <c r="A26" s="3">
        <v>25</v>
      </c>
      <c r="C26" s="2">
        <f t="shared" si="0"/>
        <v>1230.4615668230344</v>
      </c>
      <c r="D26" s="2">
        <f t="shared" si="1"/>
        <v>1222.5619104961402</v>
      </c>
      <c r="E26" s="2">
        <f t="shared" si="2"/>
        <v>1238.3612231499287</v>
      </c>
    </row>
    <row r="27" spans="1:5" x14ac:dyDescent="0.2">
      <c r="A27" s="3">
        <v>26</v>
      </c>
      <c r="C27" s="2">
        <f t="shared" si="0"/>
        <v>1238.5660747361983</v>
      </c>
      <c r="D27" s="2">
        <f t="shared" si="1"/>
        <v>1229.1336469244825</v>
      </c>
      <c r="E27" s="2">
        <f t="shared" si="2"/>
        <v>1247.9985025479141</v>
      </c>
    </row>
    <row r="28" spans="1:5" x14ac:dyDescent="0.2">
      <c r="A28" s="3">
        <v>27</v>
      </c>
      <c r="C28" s="2">
        <f t="shared" si="0"/>
        <v>1226.1698551552113</v>
      </c>
      <c r="D28" s="2">
        <f t="shared" si="1"/>
        <v>1215.1352491287782</v>
      </c>
      <c r="E28" s="2">
        <f t="shared" si="2"/>
        <v>1237.2044611816443</v>
      </c>
    </row>
    <row r="29" spans="1:5" x14ac:dyDescent="0.2">
      <c r="A29" s="3">
        <v>28</v>
      </c>
      <c r="C29" s="2">
        <f t="shared" si="0"/>
        <v>1226.5972790882147</v>
      </c>
      <c r="D29" s="2">
        <f t="shared" si="1"/>
        <v>1213.8915771509405</v>
      </c>
      <c r="E29" s="2">
        <f t="shared" si="2"/>
        <v>1239.3029810254889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AA1A-945E-4904-9188-A10A1BA206B9}">
  <dimension ref="A1:H29"/>
  <sheetViews>
    <sheetView workbookViewId="0">
      <selection activeCell="E37" sqref="E37"/>
    </sheetView>
  </sheetViews>
  <sheetFormatPr defaultColWidth="8.85546875" defaultRowHeight="12.75" x14ac:dyDescent="0.2"/>
  <cols>
    <col min="1" max="2" width="8.85546875" style="1"/>
    <col min="3" max="3" width="13" style="1" customWidth="1"/>
    <col min="4" max="4" width="27.42578125" style="1" customWidth="1"/>
    <col min="5" max="5" width="27.28515625" style="1" customWidth="1"/>
    <col min="6" max="6" width="8.85546875" style="1"/>
    <col min="7" max="7" width="10" style="1" customWidth="1"/>
    <col min="8" max="8" width="7.7109375" style="1" customWidth="1"/>
    <col min="9" max="16384" width="8.85546875" style="1"/>
  </cols>
  <sheetData>
    <row r="1" spans="1:8" x14ac:dyDescent="0.2">
      <c r="A1" s="1" t="s">
        <v>13</v>
      </c>
      <c r="B1" s="1" t="s">
        <v>12</v>
      </c>
      <c r="C1" s="1" t="s">
        <v>11</v>
      </c>
      <c r="D1" s="1" t="s">
        <v>10</v>
      </c>
      <c r="E1" s="1" t="s">
        <v>9</v>
      </c>
      <c r="F1" s="1" t="s">
        <v>14</v>
      </c>
      <c r="G1" s="1" t="s">
        <v>8</v>
      </c>
      <c r="H1" s="1" t="s">
        <v>7</v>
      </c>
    </row>
    <row r="2" spans="1:8" x14ac:dyDescent="0.2">
      <c r="A2" s="3">
        <v>1</v>
      </c>
      <c r="B2" s="2">
        <v>1189.78</v>
      </c>
      <c r="C2" s="2">
        <f t="shared" ref="C2:C20" si="0">_xlfn.FORECAST.ETS(A2,$B$2:$B$21,$A$2:$A$21,4,1)</f>
        <v>1195.0143990530996</v>
      </c>
      <c r="F2" s="2"/>
      <c r="G2" s="1" t="s">
        <v>6</v>
      </c>
      <c r="H2" s="4">
        <f>_xlfn.FORECAST.ETS.STAT($B$2:$B$21,$A$2:$A$21,1,4,1)</f>
        <v>0.998</v>
      </c>
    </row>
    <row r="3" spans="1:8" x14ac:dyDescent="0.2">
      <c r="A3" s="3">
        <v>2</v>
      </c>
      <c r="B3" s="2">
        <v>1196.8000000000002</v>
      </c>
      <c r="C3" s="2">
        <f t="shared" si="0"/>
        <v>1203.1189069662635</v>
      </c>
      <c r="F3" s="2"/>
      <c r="G3" s="1" t="s">
        <v>5</v>
      </c>
      <c r="H3" s="4">
        <f>_xlfn.FORECAST.ETS.STAT($B$2:$B$21,$A$2:$A$21,2,4,1)</f>
        <v>0.249</v>
      </c>
    </row>
    <row r="4" spans="1:8" x14ac:dyDescent="0.2">
      <c r="A4" s="3">
        <v>3</v>
      </c>
      <c r="B4" s="2">
        <v>1185.97</v>
      </c>
      <c r="C4" s="2">
        <f t="shared" si="0"/>
        <v>1190.7226873852765</v>
      </c>
      <c r="F4" s="2"/>
      <c r="G4" s="1" t="s">
        <v>4</v>
      </c>
      <c r="H4" s="4">
        <f>_xlfn.FORECAST.ETS.STAT($B$2:$B$21,$A$2:$A$21,3,4,1)</f>
        <v>1E-3</v>
      </c>
    </row>
    <row r="5" spans="1:8" x14ac:dyDescent="0.2">
      <c r="A5" s="3">
        <v>4</v>
      </c>
      <c r="B5" s="2">
        <v>1185.7</v>
      </c>
      <c r="C5" s="2">
        <f t="shared" si="0"/>
        <v>1191.1501113182799</v>
      </c>
      <c r="F5" s="2"/>
      <c r="G5" s="1" t="s">
        <v>3</v>
      </c>
      <c r="H5" s="4">
        <f>_xlfn.FORECAST.ETS.STAT($B$2:$B$21,$A$2:$A$21,4,4,1)</f>
        <v>0.15346896279550409</v>
      </c>
    </row>
    <row r="6" spans="1:8" x14ac:dyDescent="0.2">
      <c r="A6" s="3">
        <v>5</v>
      </c>
      <c r="B6" s="2">
        <v>1195.6300000000001</v>
      </c>
      <c r="C6" s="2">
        <f t="shared" si="0"/>
        <v>1200.9222603480887</v>
      </c>
      <c r="F6" s="2"/>
      <c r="G6" s="1" t="s">
        <v>2</v>
      </c>
      <c r="H6" s="4">
        <f>_xlfn.FORECAST.ETS.STAT($B$2:$B$21,$A$2:$A$21,5,4,1)</f>
        <v>9.516629229191501E-4</v>
      </c>
    </row>
    <row r="7" spans="1:8" x14ac:dyDescent="0.2">
      <c r="A7" s="3">
        <v>6</v>
      </c>
      <c r="B7" s="2">
        <v>1204.4099999999999</v>
      </c>
      <c r="C7" s="2">
        <f t="shared" si="0"/>
        <v>1209.0267682612525</v>
      </c>
      <c r="F7" s="2"/>
      <c r="G7" s="1" t="s">
        <v>1</v>
      </c>
      <c r="H7" s="4">
        <f>_xlfn.FORECAST.ETS.STAT($B$2:$B$21,$A$2:$A$21,6,4,1)</f>
        <v>1.1560398415668658</v>
      </c>
    </row>
    <row r="8" spans="1:8" x14ac:dyDescent="0.2">
      <c r="A8" s="3">
        <v>7</v>
      </c>
      <c r="B8" s="2">
        <v>1191.51</v>
      </c>
      <c r="C8" s="2">
        <f t="shared" si="0"/>
        <v>1196.6305486802657</v>
      </c>
      <c r="D8" s="2"/>
      <c r="F8" s="2"/>
      <c r="G8" s="1" t="s">
        <v>0</v>
      </c>
      <c r="H8" s="4">
        <f>_xlfn.FORECAST.ETS.STAT($B$2:$B$21,$A$2:$A$21,7,4,1)</f>
        <v>1.4580747077224694</v>
      </c>
    </row>
    <row r="9" spans="1:8" x14ac:dyDescent="0.2">
      <c r="A9" s="3">
        <v>8</v>
      </c>
      <c r="B9" s="2">
        <v>1192.22</v>
      </c>
      <c r="C9" s="2">
        <f t="shared" si="0"/>
        <v>1197.0579726132689</v>
      </c>
      <c r="D9" s="2"/>
      <c r="F9" s="2"/>
    </row>
    <row r="10" spans="1:8" x14ac:dyDescent="0.2">
      <c r="A10" s="3">
        <v>9</v>
      </c>
      <c r="B10" s="2">
        <v>1201.8</v>
      </c>
      <c r="C10" s="2">
        <f t="shared" si="0"/>
        <v>1206.8301216430777</v>
      </c>
      <c r="D10" s="2"/>
      <c r="F10" s="2"/>
    </row>
    <row r="11" spans="1:8" x14ac:dyDescent="0.2">
      <c r="A11" s="3">
        <v>10</v>
      </c>
      <c r="B11" s="2">
        <v>1210.04</v>
      </c>
      <c r="C11" s="2">
        <f t="shared" si="0"/>
        <v>1214.9346295562418</v>
      </c>
      <c r="D11" s="2"/>
      <c r="F11" s="2"/>
    </row>
    <row r="12" spans="1:8" x14ac:dyDescent="0.2">
      <c r="A12" s="3">
        <v>11</v>
      </c>
      <c r="B12" s="2">
        <v>1197.8699999999999</v>
      </c>
      <c r="C12" s="2">
        <f t="shared" si="0"/>
        <v>1202.5384099752548</v>
      </c>
      <c r="D12" s="2"/>
      <c r="F12" s="2"/>
    </row>
    <row r="13" spans="1:8" x14ac:dyDescent="0.2">
      <c r="A13" s="3">
        <v>12</v>
      </c>
      <c r="B13" s="2">
        <v>1200.3000000000002</v>
      </c>
      <c r="C13" s="2">
        <f t="shared" si="0"/>
        <v>1202.965833908258</v>
      </c>
      <c r="D13" s="2"/>
      <c r="F13" s="2"/>
    </row>
    <row r="14" spans="1:8" x14ac:dyDescent="0.2">
      <c r="A14" s="3">
        <v>13</v>
      </c>
      <c r="B14" s="2">
        <v>1211.3899999999999</v>
      </c>
      <c r="C14" s="2">
        <f t="shared" si="0"/>
        <v>1212.737982938067</v>
      </c>
      <c r="D14" s="2"/>
      <c r="F14" s="2"/>
    </row>
    <row r="15" spans="1:8" x14ac:dyDescent="0.2">
      <c r="A15" s="3">
        <v>14</v>
      </c>
      <c r="B15" s="2">
        <v>1221.93</v>
      </c>
      <c r="C15" s="2">
        <f t="shared" si="0"/>
        <v>1220.8424908512309</v>
      </c>
      <c r="D15" s="2"/>
      <c r="F15" s="2"/>
    </row>
    <row r="16" spans="1:8" x14ac:dyDescent="0.2">
      <c r="A16" s="3">
        <v>15</v>
      </c>
      <c r="B16" s="2">
        <v>1207.67</v>
      </c>
      <c r="C16" s="2">
        <f t="shared" si="0"/>
        <v>1208.4462712702439</v>
      </c>
      <c r="D16" s="2"/>
      <c r="F16" s="2"/>
    </row>
    <row r="17" spans="1:6" x14ac:dyDescent="0.2">
      <c r="A17" s="3">
        <v>16</v>
      </c>
      <c r="B17" s="2">
        <v>1209.52</v>
      </c>
      <c r="C17" s="2">
        <f t="shared" si="0"/>
        <v>1208.8736952032473</v>
      </c>
      <c r="D17" s="2"/>
      <c r="F17" s="2"/>
    </row>
    <row r="18" spans="1:6" x14ac:dyDescent="0.2">
      <c r="A18" s="3">
        <v>17</v>
      </c>
      <c r="B18" s="2">
        <v>1219.73</v>
      </c>
      <c r="C18" s="2">
        <f t="shared" si="0"/>
        <v>1218.6458442330561</v>
      </c>
      <c r="D18" s="2"/>
      <c r="F18" s="2"/>
    </row>
    <row r="19" spans="1:6" x14ac:dyDescent="0.2">
      <c r="A19" s="3">
        <v>18</v>
      </c>
      <c r="B19" s="2">
        <v>1227.49</v>
      </c>
      <c r="C19" s="2">
        <f t="shared" si="0"/>
        <v>1226.7503521462199</v>
      </c>
      <c r="D19" s="2"/>
      <c r="F19" s="2"/>
    </row>
    <row r="20" spans="1:6" x14ac:dyDescent="0.2">
      <c r="A20" s="3">
        <v>19</v>
      </c>
      <c r="B20" s="2">
        <v>1215.52</v>
      </c>
      <c r="C20" s="5">
        <f t="shared" si="0"/>
        <v>1214.3541325652332</v>
      </c>
      <c r="D20" s="2"/>
      <c r="F20" s="5"/>
    </row>
    <row r="21" spans="1:6" x14ac:dyDescent="0.2">
      <c r="A21" s="3">
        <v>20</v>
      </c>
      <c r="B21" s="2">
        <v>1214.78</v>
      </c>
      <c r="C21" s="2">
        <v>1214.78</v>
      </c>
      <c r="D21" s="2">
        <v>1214.78</v>
      </c>
      <c r="E21" s="2">
        <v>1214.78</v>
      </c>
      <c r="F21" s="2"/>
    </row>
    <row r="22" spans="1:6" x14ac:dyDescent="0.2">
      <c r="A22" s="3">
        <v>21</v>
      </c>
      <c r="C22" s="2">
        <f t="shared" ref="C22:C29" si="1">_xlfn.FORECAST.ETS(A22,$B$2:$B$21,$A$2:$A$21,4,1)</f>
        <v>1224.5537055280452</v>
      </c>
      <c r="D22" s="2">
        <f t="shared" ref="D22:D29" si="2">C22-_xlfn.FORECAST.ETS.CONFINT(A22,$B$2:$B$21,$A$2:$A$21,0.95,4,1)</f>
        <v>1222.2557859414762</v>
      </c>
      <c r="E22" s="2">
        <f t="shared" ref="E22:E29" si="3">C22+_xlfn.FORECAST.ETS.CONFINT(A22,$B$2:$B$21,$A$2:$A$21,0.95,4,1)</f>
        <v>1226.8516251146141</v>
      </c>
      <c r="F22" s="2"/>
    </row>
    <row r="23" spans="1:6" x14ac:dyDescent="0.2">
      <c r="A23" s="3">
        <v>22</v>
      </c>
      <c r="C23" s="2">
        <f t="shared" si="1"/>
        <v>1232.6582134412092</v>
      </c>
      <c r="D23" s="2">
        <f t="shared" si="2"/>
        <v>1228.9851278877265</v>
      </c>
      <c r="E23" s="2">
        <f t="shared" si="3"/>
        <v>1236.3312989946919</v>
      </c>
      <c r="F23" s="2"/>
    </row>
    <row r="24" spans="1:6" x14ac:dyDescent="0.2">
      <c r="A24" s="3">
        <v>23</v>
      </c>
      <c r="C24" s="2">
        <f t="shared" si="1"/>
        <v>1220.2619938602222</v>
      </c>
      <c r="D24" s="2">
        <f t="shared" si="2"/>
        <v>1215.2311634897667</v>
      </c>
      <c r="E24" s="2">
        <f t="shared" si="3"/>
        <v>1225.2928242306778</v>
      </c>
      <c r="F24" s="2"/>
    </row>
    <row r="25" spans="1:6" x14ac:dyDescent="0.2">
      <c r="A25" s="3">
        <v>24</v>
      </c>
      <c r="C25" s="2">
        <f t="shared" si="1"/>
        <v>1220.6894177932254</v>
      </c>
      <c r="D25" s="2">
        <f t="shared" si="2"/>
        <v>1214.256043169021</v>
      </c>
      <c r="E25" s="2">
        <f t="shared" si="3"/>
        <v>1227.1227924174298</v>
      </c>
      <c r="F25" s="2"/>
    </row>
    <row r="26" spans="1:6" x14ac:dyDescent="0.2">
      <c r="A26" s="3">
        <v>25</v>
      </c>
      <c r="C26" s="2">
        <f t="shared" si="1"/>
        <v>1230.4615668230344</v>
      </c>
      <c r="D26" s="2">
        <f t="shared" si="2"/>
        <v>1222.5619104961402</v>
      </c>
      <c r="E26" s="2">
        <f t="shared" si="3"/>
        <v>1238.3612231499287</v>
      </c>
      <c r="F26" s="2"/>
    </row>
    <row r="27" spans="1:6" x14ac:dyDescent="0.2">
      <c r="A27" s="3">
        <v>26</v>
      </c>
      <c r="C27" s="2">
        <f t="shared" si="1"/>
        <v>1238.5660747361983</v>
      </c>
      <c r="D27" s="2">
        <f t="shared" si="2"/>
        <v>1229.1336469244825</v>
      </c>
      <c r="E27" s="2">
        <f t="shared" si="3"/>
        <v>1247.9985025479141</v>
      </c>
      <c r="F27" s="2"/>
    </row>
    <row r="28" spans="1:6" x14ac:dyDescent="0.2">
      <c r="A28" s="3">
        <v>27</v>
      </c>
      <c r="C28" s="2">
        <f t="shared" si="1"/>
        <v>1226.1698551552113</v>
      </c>
      <c r="D28" s="2">
        <f t="shared" si="2"/>
        <v>1215.1352491287782</v>
      </c>
      <c r="E28" s="2">
        <f t="shared" si="3"/>
        <v>1237.2044611816443</v>
      </c>
      <c r="F28" s="2"/>
    </row>
    <row r="29" spans="1:6" x14ac:dyDescent="0.2">
      <c r="A29" s="3">
        <v>28</v>
      </c>
      <c r="C29" s="2">
        <f t="shared" si="1"/>
        <v>1226.5972790882147</v>
      </c>
      <c r="D29" s="2">
        <f t="shared" si="2"/>
        <v>1213.8915771509405</v>
      </c>
      <c r="E29" s="2">
        <f t="shared" si="3"/>
        <v>1239.3029810254889</v>
      </c>
      <c r="F29" s="2"/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Example W10.1</vt:lpstr>
      <vt:lpstr>Example</vt:lpstr>
      <vt:lpstr>Excel 1</vt:lpstr>
      <vt:lpstr>Excel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Branko Pecar</cp:lastModifiedBy>
  <dcterms:created xsi:type="dcterms:W3CDTF">2019-05-26T16:46:59Z</dcterms:created>
  <dcterms:modified xsi:type="dcterms:W3CDTF">2020-09-20T06:45:38Z</dcterms:modified>
</cp:coreProperties>
</file>